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20" windowHeight="8010"/>
  </bookViews>
  <sheets>
    <sheet name="с.пос.Жаворонковское Ликино" sheetId="1" r:id="rId1"/>
  </sheets>
  <calcPr calcId="124519"/>
</workbook>
</file>

<file path=xl/calcChain.xml><?xml version="1.0" encoding="utf-8"?>
<calcChain xmlns="http://schemas.openxmlformats.org/spreadsheetml/2006/main">
  <c r="C15" i="1"/>
  <c r="C28"/>
  <c r="D43"/>
  <c r="D44"/>
  <c r="D45"/>
  <c r="D46"/>
  <c r="D47"/>
  <c r="D48"/>
  <c r="C51"/>
  <c r="E62"/>
  <c r="H62"/>
  <c r="D62" s="1"/>
  <c r="H63"/>
  <c r="E63" s="1"/>
  <c r="E64"/>
  <c r="H64"/>
  <c r="D64" s="1"/>
  <c r="H65"/>
  <c r="E65" s="1"/>
  <c r="E66"/>
  <c r="H66"/>
  <c r="D66" s="1"/>
  <c r="H67"/>
  <c r="E67" s="1"/>
  <c r="D70"/>
  <c r="E70"/>
  <c r="H70"/>
  <c r="E71"/>
  <c r="G71"/>
  <c r="H71"/>
  <c r="F71" s="1"/>
  <c r="D72"/>
  <c r="H72"/>
  <c r="E72" s="1"/>
  <c r="D73"/>
  <c r="E73"/>
  <c r="G73"/>
  <c r="H73"/>
  <c r="F73" s="1"/>
  <c r="D74"/>
  <c r="H74"/>
  <c r="E74" s="1"/>
  <c r="D75"/>
  <c r="E75"/>
  <c r="G75"/>
  <c r="H75"/>
  <c r="F75" s="1"/>
  <c r="D76"/>
  <c r="H76"/>
  <c r="E76" s="1"/>
  <c r="F76" l="1"/>
  <c r="F74"/>
  <c r="F72"/>
  <c r="D67"/>
  <c r="D65"/>
  <c r="D63"/>
  <c r="G76"/>
  <c r="G74"/>
  <c r="G72"/>
</calcChain>
</file>

<file path=xl/sharedStrings.xml><?xml version="1.0" encoding="utf-8"?>
<sst xmlns="http://schemas.openxmlformats.org/spreadsheetml/2006/main" count="122" uniqueCount="60">
  <si>
    <t>Абдеева А.Р.</t>
  </si>
  <si>
    <t xml:space="preserve">      Главный экономист</t>
  </si>
  <si>
    <t>Иванова С.А.</t>
  </si>
  <si>
    <t>и.о Главный бухгалтера</t>
  </si>
  <si>
    <t>в том числе обслуживание внутридомового газового оборудования</t>
  </si>
  <si>
    <t>ветхими, аварийными, и оборудованные газовыми приборами</t>
  </si>
  <si>
    <t>12. Жилые дома, которые в установленном порядке признаны</t>
  </si>
  <si>
    <t>- вывоз и захоронение ТБО</t>
  </si>
  <si>
    <t>- уборка лестничных клеток</t>
  </si>
  <si>
    <t>- уборка придомовой территории</t>
  </si>
  <si>
    <t>- работы по управлению многоквартирным домом</t>
  </si>
  <si>
    <t>- содержание общего имущества в многоквартирном доме</t>
  </si>
  <si>
    <t>ветхими, аварийными, необорудованные газовыми приборами</t>
  </si>
  <si>
    <t>11. Жилые дома, которые в установленном порядке признаны</t>
  </si>
  <si>
    <t>перечисленных в п.п. 2,4,6,8, и оборудованные газовым приборами</t>
  </si>
  <si>
    <t>10. Жилые дома, имеющие не все виды благоустройства, кроме</t>
  </si>
  <si>
    <t>- текущий ремонт общего имущества жилого дома</t>
  </si>
  <si>
    <t>приборами</t>
  </si>
  <si>
    <t>перечисленных в п.п. 1,3,5,7, необорудованные газовыми</t>
  </si>
  <si>
    <t>9. Жилые дома, имеющие не все виды благоустройства, кроме</t>
  </si>
  <si>
    <t>- уборка придомовой территори и</t>
  </si>
  <si>
    <t>и мусоропровода и оборудованные газовыми приборами</t>
  </si>
  <si>
    <t>д.Ликино д.6</t>
  </si>
  <si>
    <t>д.Ликино д.7</t>
  </si>
  <si>
    <t>д.Ликино д.10</t>
  </si>
  <si>
    <t>д.Ликино д.5;.9</t>
  </si>
  <si>
    <t>8. Жилые дома, имеющие все виды благоустройства, кроме лифта</t>
  </si>
  <si>
    <t>и мусоропровода, необорудованные газовыми приборами</t>
  </si>
  <si>
    <t>д.Ликино д.8</t>
  </si>
  <si>
    <t>д.Ликино д.11</t>
  </si>
  <si>
    <t>7. Жилые дома, имеющие все виды благоустройства, кроме лифта</t>
  </si>
  <si>
    <t>- обслуживание и содержание лифтового хозяйства</t>
  </si>
  <si>
    <t>- работы по управлению многоквартирным домом.</t>
  </si>
  <si>
    <t>- текущий ремонт общего имущества жилою дома</t>
  </si>
  <si>
    <t>мусоропровода, и оборудованные газовыми приборами</t>
  </si>
  <si>
    <t>6. Жилые дома, имеющие все виды благоустройства, кроме</t>
  </si>
  <si>
    <t>мусоропровода, необорудованные газовыми приборами</t>
  </si>
  <si>
    <t>5. Жилые дома, имеющие все виды благоустройства, кроме</t>
  </si>
  <si>
    <t>и оборудованные газовыми приборами</t>
  </si>
  <si>
    <t>4. Жилые дома, имеющие все виды благоустройства кроме лифта,</t>
  </si>
  <si>
    <t>- обслуживание мусоропроводов</t>
  </si>
  <si>
    <t>необорудованные газовыми приборами</t>
  </si>
  <si>
    <t>3. Жилые дома, имеющие все виды благоустройства, кроме лифта,</t>
  </si>
  <si>
    <t>оборудованные газовыми приборами</t>
  </si>
  <si>
    <t>2. Жилые дома, имеющие все виды благоустройства, и</t>
  </si>
  <si>
    <t>1. Жилые дома, имеющие все виды благоустройства,</t>
  </si>
  <si>
    <t>руб./кв.м.</t>
  </si>
  <si>
    <t>с НДС</t>
  </si>
  <si>
    <t>Виды благоустройства жилого фонда</t>
  </si>
  <si>
    <t>и нанимателей</t>
  </si>
  <si>
    <t>Размер платы в месяц для собственников</t>
  </si>
  <si>
    <t>Размер платы в месяц для нанимателей</t>
  </si>
  <si>
    <t>для пос.Ликино</t>
  </si>
  <si>
    <t>для сельского поселения Жаворонковское на 2011 год</t>
  </si>
  <si>
    <t xml:space="preserve">Размер платы за содержание и ремонт жилого помещения, в зависимости от уровня благоустройства, для собственников, проживающих в многоквартирных домах, обслуживание которых осуществляется управляющей организацией ОАО РЭП «Жаворонки», </t>
  </si>
  <si>
    <t>Приложение № 3</t>
  </si>
  <si>
    <t>______________</t>
  </si>
  <si>
    <t>М.В.Липина</t>
  </si>
  <si>
    <t>Генеральный директор ОАО "РЭП"Жаворонки"</t>
  </si>
  <si>
    <t>Утверждаю: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</si>
</sst>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0"/>
      <name val="Arial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0" fontId="1" fillId="0" borderId="0" xfId="0" applyFont="1" applyFill="1" applyBorder="1" applyAlignment="1">
      <alignment vertical="top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0" fontId="0" fillId="0" borderId="6" xfId="0" applyBorder="1"/>
    <xf numFmtId="0" fontId="0" fillId="0" borderId="7" xfId="0" applyBorder="1"/>
    <xf numFmtId="0" fontId="0" fillId="0" borderId="5" xfId="0" applyBorder="1"/>
    <xf numFmtId="0" fontId="3" fillId="0" borderId="8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4" fillId="0" borderId="12" xfId="0" applyFont="1" applyBorder="1" applyAlignment="1">
      <alignment horizontal="center" vertical="top" wrapText="1"/>
    </xf>
    <xf numFmtId="0" fontId="4" fillId="0" borderId="10" xfId="0" applyFont="1" applyBorder="1" applyAlignment="1">
      <alignment vertical="top" wrapText="1"/>
    </xf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vertical="top" wrapText="1"/>
    </xf>
    <xf numFmtId="0" fontId="0" fillId="0" borderId="18" xfId="0" applyBorder="1"/>
    <xf numFmtId="0" fontId="0" fillId="0" borderId="19" xfId="0" applyBorder="1"/>
    <xf numFmtId="0" fontId="2" fillId="0" borderId="18" xfId="0" applyFont="1" applyBorder="1" applyAlignment="1">
      <alignment horizontal="center" vertical="top" wrapText="1"/>
    </xf>
    <xf numFmtId="0" fontId="2" fillId="0" borderId="20" xfId="0" applyFont="1" applyBorder="1" applyAlignment="1">
      <alignment vertical="top" wrapText="1"/>
    </xf>
    <xf numFmtId="0" fontId="0" fillId="0" borderId="21" xfId="0" applyBorder="1"/>
    <xf numFmtId="0" fontId="0" fillId="0" borderId="22" xfId="0" applyBorder="1"/>
    <xf numFmtId="0" fontId="2" fillId="0" borderId="21" xfId="0" applyFont="1" applyBorder="1" applyAlignment="1">
      <alignment horizontal="center" vertical="top" wrapText="1"/>
    </xf>
    <xf numFmtId="0" fontId="2" fillId="0" borderId="23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4" xfId="0" applyFont="1" applyBorder="1" applyAlignment="1">
      <alignment vertical="top" wrapText="1"/>
    </xf>
    <xf numFmtId="0" fontId="0" fillId="0" borderId="24" xfId="0" applyBorder="1"/>
    <xf numFmtId="0" fontId="0" fillId="0" borderId="8" xfId="0" applyBorder="1"/>
    <xf numFmtId="0" fontId="4" fillId="0" borderId="8" xfId="0" applyFont="1" applyBorder="1" applyAlignment="1">
      <alignment horizontal="center" vertical="top" wrapText="1"/>
    </xf>
    <xf numFmtId="0" fontId="0" fillId="0" borderId="12" xfId="0" applyBorder="1"/>
    <xf numFmtId="0" fontId="3" fillId="0" borderId="12" xfId="0" applyFont="1" applyBorder="1" applyAlignment="1">
      <alignment horizontal="center" vertical="top" wrapText="1"/>
    </xf>
    <xf numFmtId="0" fontId="0" fillId="0" borderId="25" xfId="0" applyBorder="1"/>
    <xf numFmtId="0" fontId="0" fillId="0" borderId="17" xfId="0" applyBorder="1"/>
    <xf numFmtId="0" fontId="2" fillId="0" borderId="26" xfId="0" applyFont="1" applyBorder="1" applyAlignment="1">
      <alignment vertical="top" wrapText="1"/>
    </xf>
    <xf numFmtId="0" fontId="0" fillId="0" borderId="27" xfId="0" applyBorder="1"/>
    <xf numFmtId="0" fontId="0" fillId="0" borderId="20" xfId="0" applyBorder="1"/>
    <xf numFmtId="0" fontId="0" fillId="0" borderId="28" xfId="0" applyBorder="1"/>
    <xf numFmtId="0" fontId="0" fillId="0" borderId="29" xfId="0" applyBorder="1"/>
    <xf numFmtId="0" fontId="0" fillId="0" borderId="23" xfId="0" applyBorder="1"/>
    <xf numFmtId="0" fontId="2" fillId="0" borderId="29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2" fontId="0" fillId="0" borderId="0" xfId="0" applyNumberFormat="1"/>
    <xf numFmtId="2" fontId="0" fillId="0" borderId="16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0" fontId="2" fillId="0" borderId="16" xfId="0" applyFont="1" applyBorder="1" applyAlignment="1">
      <alignment vertical="top" wrapText="1"/>
    </xf>
    <xf numFmtId="2" fontId="0" fillId="0" borderId="18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8" xfId="0" applyFont="1" applyBorder="1" applyAlignment="1">
      <alignment vertical="top" wrapText="1"/>
    </xf>
    <xf numFmtId="2" fontId="0" fillId="0" borderId="21" xfId="0" applyNumberFormat="1" applyBorder="1" applyAlignment="1">
      <alignment horizontal="center"/>
    </xf>
    <xf numFmtId="2" fontId="0" fillId="0" borderId="30" xfId="0" applyNumberFormat="1" applyBorder="1" applyAlignment="1">
      <alignment horizontal="center"/>
    </xf>
    <xf numFmtId="0" fontId="2" fillId="0" borderId="21" xfId="0" applyFont="1" applyBorder="1" applyAlignment="1">
      <alignment vertical="top" wrapText="1"/>
    </xf>
    <xf numFmtId="0" fontId="5" fillId="0" borderId="14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0" fillId="0" borderId="16" xfId="0" applyBorder="1"/>
    <xf numFmtId="0" fontId="2" fillId="0" borderId="26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0" fillId="0" borderId="32" xfId="0" applyBorder="1"/>
    <xf numFmtId="0" fontId="2" fillId="0" borderId="3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0" fontId="0" fillId="0" borderId="31" xfId="0" applyBorder="1"/>
    <xf numFmtId="0" fontId="3" fillId="0" borderId="0" xfId="0" applyFont="1" applyBorder="1" applyAlignment="1">
      <alignment vertical="top" wrapText="1"/>
    </xf>
    <xf numFmtId="0" fontId="0" fillId="0" borderId="33" xfId="0" applyBorder="1"/>
    <xf numFmtId="0" fontId="0" fillId="0" borderId="34" xfId="0" applyBorder="1"/>
    <xf numFmtId="0" fontId="2" fillId="0" borderId="24" xfId="0" applyFont="1" applyBorder="1" applyAlignment="1">
      <alignment vertical="top" wrapText="1"/>
    </xf>
    <xf numFmtId="0" fontId="5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164" fontId="0" fillId="0" borderId="0" xfId="0" applyNumberFormat="1" applyBorder="1"/>
    <xf numFmtId="0" fontId="2" fillId="0" borderId="35" xfId="0" applyFont="1" applyBorder="1" applyAlignment="1">
      <alignment horizontal="center" vertical="top" wrapText="1"/>
    </xf>
    <xf numFmtId="0" fontId="2" fillId="0" borderId="36" xfId="0" applyFont="1" applyBorder="1" applyAlignment="1">
      <alignment vertical="top" wrapText="1"/>
    </xf>
    <xf numFmtId="164" fontId="0" fillId="0" borderId="22" xfId="0" applyNumberFormat="1" applyBorder="1"/>
    <xf numFmtId="0" fontId="2" fillId="0" borderId="37" xfId="0" applyFont="1" applyBorder="1" applyAlignment="1">
      <alignment horizontal="center" vertical="top" wrapText="1"/>
    </xf>
    <xf numFmtId="0" fontId="2" fillId="0" borderId="38" xfId="0" applyFont="1" applyBorder="1" applyAlignment="1">
      <alignment vertical="top" wrapText="1"/>
    </xf>
    <xf numFmtId="0" fontId="2" fillId="0" borderId="39" xfId="0" applyFont="1" applyBorder="1" applyAlignment="1">
      <alignment horizontal="center" vertical="top" wrapText="1"/>
    </xf>
    <xf numFmtId="0" fontId="2" fillId="0" borderId="40" xfId="0" applyFont="1" applyBorder="1" applyAlignment="1">
      <alignment vertical="top" wrapText="1"/>
    </xf>
    <xf numFmtId="0" fontId="0" fillId="0" borderId="41" xfId="0" applyBorder="1"/>
    <xf numFmtId="0" fontId="2" fillId="0" borderId="42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0" fillId="0" borderId="43" xfId="0" applyBorder="1"/>
    <xf numFmtId="0" fontId="2" fillId="0" borderId="3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0" fillId="0" borderId="44" xfId="0" applyBorder="1"/>
    <xf numFmtId="0" fontId="0" fillId="0" borderId="37" xfId="0" applyBorder="1"/>
    <xf numFmtId="0" fontId="0" fillId="0" borderId="45" xfId="0" applyBorder="1"/>
    <xf numFmtId="0" fontId="0" fillId="0" borderId="39" xfId="0" applyBorder="1"/>
    <xf numFmtId="0" fontId="0" fillId="0" borderId="46" xfId="0" applyBorder="1"/>
    <xf numFmtId="0" fontId="3" fillId="0" borderId="0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6" fillId="0" borderId="7" xfId="0" applyFont="1" applyBorder="1" applyAlignment="1">
      <alignment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left" vertical="top" wrapText="1"/>
    </xf>
    <xf numFmtId="0" fontId="6" fillId="0" borderId="14" xfId="0" applyFont="1" applyBorder="1" applyAlignment="1">
      <alignment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left" vertical="top" wrapText="1"/>
    </xf>
    <xf numFmtId="0" fontId="6" fillId="0" borderId="10" xfId="0" applyFont="1" applyBorder="1" applyAlignment="1">
      <alignment vertical="top" wrapText="1"/>
    </xf>
    <xf numFmtId="0" fontId="5" fillId="0" borderId="0" xfId="0" applyFont="1"/>
    <xf numFmtId="0" fontId="7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8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7"/>
  <sheetViews>
    <sheetView tabSelected="1" topLeftCell="B73" workbookViewId="0">
      <selection activeCell="C6" sqref="C6"/>
    </sheetView>
  </sheetViews>
  <sheetFormatPr defaultRowHeight="12.75"/>
  <cols>
    <col min="1" max="1" width="9.140625" hidden="1" customWidth="1"/>
    <col min="2" max="2" width="61.42578125" customWidth="1"/>
    <col min="3" max="3" width="15.5703125" customWidth="1"/>
    <col min="4" max="5" width="15.140625" customWidth="1"/>
    <col min="6" max="6" width="16.140625" customWidth="1"/>
    <col min="7" max="7" width="15.5703125" customWidth="1"/>
  </cols>
  <sheetData>
    <row r="1" spans="2:7">
      <c r="C1" s="115"/>
      <c r="D1" s="115" t="s">
        <v>59</v>
      </c>
      <c r="E1" s="115"/>
    </row>
    <row r="2" spans="2:7">
      <c r="C2" s="115" t="s">
        <v>58</v>
      </c>
      <c r="D2" s="115"/>
      <c r="E2" s="115"/>
    </row>
    <row r="3" spans="2:7">
      <c r="C3" s="115"/>
      <c r="D3" s="115" t="s">
        <v>57</v>
      </c>
      <c r="E3" s="115"/>
    </row>
    <row r="4" spans="2:7">
      <c r="C4" s="120"/>
      <c r="D4" s="120" t="s">
        <v>56</v>
      </c>
      <c r="E4" s="120"/>
    </row>
    <row r="6" spans="2:7">
      <c r="C6" s="115" t="s">
        <v>55</v>
      </c>
    </row>
    <row r="7" spans="2:7" ht="49.5" customHeight="1">
      <c r="B7" s="119" t="s">
        <v>54</v>
      </c>
      <c r="C7" s="118"/>
    </row>
    <row r="8" spans="2:7" ht="13.5" thickBot="1">
      <c r="B8" s="117" t="s">
        <v>53</v>
      </c>
      <c r="C8" s="116"/>
      <c r="D8" s="115" t="s">
        <v>52</v>
      </c>
    </row>
    <row r="9" spans="2:7" ht="39.75" customHeight="1">
      <c r="B9" s="114"/>
      <c r="C9" s="113" t="s">
        <v>51</v>
      </c>
      <c r="D9" s="112" t="s">
        <v>50</v>
      </c>
      <c r="E9" s="112" t="s">
        <v>50</v>
      </c>
      <c r="F9" s="112" t="s">
        <v>50</v>
      </c>
      <c r="G9" s="112" t="s">
        <v>50</v>
      </c>
    </row>
    <row r="10" spans="2:7" ht="39.75" customHeight="1">
      <c r="B10" s="111"/>
      <c r="C10" s="110"/>
      <c r="D10" s="108" t="s">
        <v>49</v>
      </c>
      <c r="E10" s="108" t="s">
        <v>49</v>
      </c>
      <c r="F10" s="108" t="s">
        <v>49</v>
      </c>
      <c r="G10" s="108" t="s">
        <v>49</v>
      </c>
    </row>
    <row r="11" spans="2:7">
      <c r="B11" s="108" t="s">
        <v>48</v>
      </c>
      <c r="C11" s="109" t="s">
        <v>47</v>
      </c>
      <c r="D11" s="108" t="s">
        <v>47</v>
      </c>
      <c r="E11" s="108" t="s">
        <v>47</v>
      </c>
      <c r="F11" s="108" t="s">
        <v>47</v>
      </c>
      <c r="G11" s="108" t="s">
        <v>47</v>
      </c>
    </row>
    <row r="12" spans="2:7" ht="15.75" thickBot="1">
      <c r="B12" s="107"/>
      <c r="C12" s="106" t="s">
        <v>46</v>
      </c>
      <c r="D12" s="105" t="s">
        <v>46</v>
      </c>
      <c r="E12" s="105" t="s">
        <v>46</v>
      </c>
      <c r="F12" s="105" t="s">
        <v>46</v>
      </c>
      <c r="G12" s="105" t="s">
        <v>46</v>
      </c>
    </row>
    <row r="13" spans="2:7" ht="16.5" thickBot="1">
      <c r="B13" s="104">
        <v>1</v>
      </c>
      <c r="C13" s="103">
        <v>2</v>
      </c>
      <c r="D13" s="102">
        <v>3</v>
      </c>
      <c r="E13" s="102"/>
      <c r="F13" s="65"/>
      <c r="G13" s="4"/>
    </row>
    <row r="14" spans="2:7" ht="15.75">
      <c r="B14" s="51" t="s">
        <v>45</v>
      </c>
      <c r="C14" s="101"/>
      <c r="D14" s="15"/>
      <c r="E14" s="15"/>
      <c r="F14" s="15"/>
      <c r="G14" s="15"/>
    </row>
    <row r="15" spans="2:7" ht="13.5" thickBot="1">
      <c r="B15" s="13" t="s">
        <v>41</v>
      </c>
      <c r="C15" s="37">
        <f>C16+C17+C18+C19+C20+C22+C23</f>
        <v>31.1</v>
      </c>
      <c r="D15" s="10"/>
      <c r="E15" s="10"/>
      <c r="F15" s="10"/>
      <c r="G15" s="21"/>
    </row>
    <row r="16" spans="2:7">
      <c r="B16" s="89" t="s">
        <v>16</v>
      </c>
      <c r="C16" s="88">
        <v>4.9000000000000004</v>
      </c>
      <c r="D16" s="100"/>
      <c r="E16" s="99"/>
      <c r="F16" s="99"/>
      <c r="G16" s="29"/>
    </row>
    <row r="17" spans="2:7">
      <c r="B17" s="87" t="s">
        <v>11</v>
      </c>
      <c r="C17" s="86">
        <v>5.16</v>
      </c>
      <c r="D17" s="98"/>
      <c r="E17" s="97"/>
      <c r="F17" s="97"/>
      <c r="G17" s="25"/>
    </row>
    <row r="18" spans="2:7">
      <c r="B18" s="87" t="s">
        <v>10</v>
      </c>
      <c r="C18" s="86">
        <v>2.48</v>
      </c>
      <c r="D18" s="98"/>
      <c r="E18" s="97"/>
      <c r="F18" s="97"/>
      <c r="G18" s="25"/>
    </row>
    <row r="19" spans="2:7">
      <c r="B19" s="87" t="s">
        <v>9</v>
      </c>
      <c r="C19" s="86">
        <v>3.6</v>
      </c>
      <c r="D19" s="98"/>
      <c r="E19" s="97"/>
      <c r="F19" s="97"/>
      <c r="G19" s="25"/>
    </row>
    <row r="20" spans="2:7">
      <c r="B20" s="87" t="s">
        <v>8</v>
      </c>
      <c r="C20" s="86">
        <v>2.36</v>
      </c>
      <c r="D20" s="98"/>
      <c r="E20" s="97"/>
      <c r="F20" s="97"/>
      <c r="G20" s="25"/>
    </row>
    <row r="21" spans="2:7">
      <c r="B21" s="87" t="s">
        <v>40</v>
      </c>
      <c r="C21" s="86">
        <v>2.19</v>
      </c>
      <c r="D21" s="98"/>
      <c r="E21" s="97"/>
      <c r="F21" s="97"/>
      <c r="G21" s="25"/>
    </row>
    <row r="22" spans="2:7">
      <c r="B22" s="87" t="s">
        <v>31</v>
      </c>
      <c r="C22" s="86">
        <v>9.34</v>
      </c>
      <c r="D22" s="98"/>
      <c r="E22" s="97"/>
      <c r="F22" s="97"/>
      <c r="G22" s="25"/>
    </row>
    <row r="23" spans="2:7" ht="13.5" thickBot="1">
      <c r="B23" s="84" t="s">
        <v>7</v>
      </c>
      <c r="C23" s="83">
        <v>3.26</v>
      </c>
      <c r="D23" s="96"/>
      <c r="E23" s="20"/>
      <c r="F23" s="35"/>
      <c r="G23" s="19"/>
    </row>
    <row r="24" spans="2:7" ht="15.75">
      <c r="B24" s="18" t="s">
        <v>44</v>
      </c>
      <c r="C24" s="39"/>
      <c r="D24" s="15"/>
      <c r="E24" s="16"/>
      <c r="F24" s="16"/>
      <c r="G24" s="15"/>
    </row>
    <row r="25" spans="2:7" ht="13.5" thickBot="1">
      <c r="B25" s="51" t="s">
        <v>43</v>
      </c>
      <c r="C25" s="95">
        <v>33.44</v>
      </c>
      <c r="D25" s="21"/>
      <c r="E25" s="35"/>
      <c r="F25" s="35"/>
      <c r="G25" s="10"/>
    </row>
    <row r="26" spans="2:7" ht="13.5" thickBot="1">
      <c r="B26" s="92" t="s">
        <v>4</v>
      </c>
      <c r="C26" s="91">
        <v>0.15</v>
      </c>
      <c r="D26" s="15"/>
      <c r="E26" s="90"/>
      <c r="F26" s="4"/>
      <c r="G26" s="21"/>
    </row>
    <row r="27" spans="2:7" ht="15.75">
      <c r="B27" s="18" t="s">
        <v>42</v>
      </c>
      <c r="C27" s="39"/>
      <c r="D27" s="15"/>
      <c r="E27" s="38"/>
      <c r="F27" s="16"/>
      <c r="G27" s="15"/>
    </row>
    <row r="28" spans="2:7" ht="13.5" thickBot="1">
      <c r="B28" s="51" t="s">
        <v>41</v>
      </c>
      <c r="C28" s="95">
        <f>C29+C30+C31+C32+C33+C34+C35</f>
        <v>23.950000000000003</v>
      </c>
      <c r="D28" s="21"/>
      <c r="E28" s="20"/>
      <c r="F28" s="35"/>
      <c r="G28" s="21"/>
    </row>
    <row r="29" spans="2:7">
      <c r="B29" s="94" t="s">
        <v>16</v>
      </c>
      <c r="C29" s="31">
        <v>4.9000000000000004</v>
      </c>
      <c r="D29" s="77"/>
      <c r="E29" s="29"/>
      <c r="F29" s="29"/>
      <c r="G29" s="71"/>
    </row>
    <row r="30" spans="2:7">
      <c r="B30" s="28" t="s">
        <v>11</v>
      </c>
      <c r="C30" s="27">
        <v>5.16</v>
      </c>
      <c r="D30" s="26"/>
      <c r="E30" s="25"/>
      <c r="F30" s="25"/>
      <c r="G30" s="43"/>
    </row>
    <row r="31" spans="2:7">
      <c r="B31" s="28" t="s">
        <v>10</v>
      </c>
      <c r="C31" s="27">
        <v>2.48</v>
      </c>
      <c r="D31" s="26"/>
      <c r="E31" s="25"/>
      <c r="F31" s="25"/>
      <c r="G31" s="43"/>
    </row>
    <row r="32" spans="2:7">
      <c r="B32" s="28" t="s">
        <v>9</v>
      </c>
      <c r="C32" s="27">
        <v>3.6</v>
      </c>
      <c r="D32" s="26"/>
      <c r="E32" s="25"/>
      <c r="F32" s="25"/>
      <c r="G32" s="43"/>
    </row>
    <row r="33" spans="2:7">
      <c r="B33" s="28" t="s">
        <v>8</v>
      </c>
      <c r="C33" s="27">
        <v>2.36</v>
      </c>
      <c r="D33" s="26"/>
      <c r="E33" s="25"/>
      <c r="F33" s="25"/>
      <c r="G33" s="43"/>
    </row>
    <row r="34" spans="2:7">
      <c r="B34" s="28" t="s">
        <v>40</v>
      </c>
      <c r="C34" s="27">
        <v>2.19</v>
      </c>
      <c r="D34" s="26"/>
      <c r="E34" s="25"/>
      <c r="F34" s="25"/>
      <c r="G34" s="43"/>
    </row>
    <row r="35" spans="2:7">
      <c r="B35" s="28" t="s">
        <v>7</v>
      </c>
      <c r="C35" s="27">
        <v>3.26</v>
      </c>
      <c r="D35" s="26"/>
      <c r="E35" s="25"/>
      <c r="F35" s="25"/>
      <c r="G35" s="43"/>
    </row>
    <row r="36" spans="2:7" ht="13.5" thickBot="1">
      <c r="B36" s="42"/>
      <c r="C36" s="23"/>
      <c r="D36" s="76"/>
      <c r="E36" s="68"/>
      <c r="F36" s="68"/>
      <c r="G36" s="93"/>
    </row>
    <row r="37" spans="2:7" ht="13.5" thickBot="1">
      <c r="B37" s="53"/>
      <c r="C37" s="33"/>
      <c r="D37" s="20"/>
      <c r="E37" s="20"/>
      <c r="F37" s="20"/>
      <c r="G37" s="20"/>
    </row>
    <row r="38" spans="2:7" ht="15.75">
      <c r="B38" s="18" t="s">
        <v>39</v>
      </c>
      <c r="C38" s="39"/>
      <c r="D38" s="15"/>
      <c r="E38" s="16"/>
      <c r="F38" s="16"/>
      <c r="G38" s="15"/>
    </row>
    <row r="39" spans="2:7" ht="13.5" thickBot="1">
      <c r="B39" s="13" t="s">
        <v>38</v>
      </c>
      <c r="C39" s="37">
        <v>24.1</v>
      </c>
      <c r="D39" s="10"/>
      <c r="E39" s="11"/>
      <c r="F39" s="11"/>
      <c r="G39" s="10"/>
    </row>
    <row r="40" spans="2:7" ht="13.5" thickBot="1">
      <c r="B40" s="92" t="s">
        <v>4</v>
      </c>
      <c r="C40" s="91">
        <v>0.15</v>
      </c>
      <c r="D40" s="4"/>
      <c r="E40" s="90"/>
      <c r="F40" s="4"/>
      <c r="G40" s="21"/>
    </row>
    <row r="41" spans="2:7" ht="15.75">
      <c r="B41" s="18" t="s">
        <v>37</v>
      </c>
      <c r="C41" s="39"/>
      <c r="D41" s="15" t="s">
        <v>29</v>
      </c>
      <c r="E41" s="38"/>
      <c r="F41" s="16"/>
      <c r="G41" s="15"/>
    </row>
    <row r="42" spans="2:7" ht="13.5" thickBot="1">
      <c r="B42" s="13" t="s">
        <v>36</v>
      </c>
      <c r="C42" s="37">
        <v>31.1</v>
      </c>
      <c r="D42" s="79">
        <v>32.44</v>
      </c>
      <c r="E42" s="36"/>
      <c r="F42" s="11"/>
      <c r="G42" s="10"/>
    </row>
    <row r="43" spans="2:7">
      <c r="B43" s="89" t="s">
        <v>33</v>
      </c>
      <c r="C43" s="88">
        <v>4.9000000000000004</v>
      </c>
      <c r="D43" s="62">
        <f>D42*15.8%</f>
        <v>5.1255199999999999</v>
      </c>
      <c r="E43" s="85"/>
      <c r="F43" s="29"/>
      <c r="G43" s="46"/>
    </row>
    <row r="44" spans="2:7">
      <c r="B44" s="87" t="s">
        <v>11</v>
      </c>
      <c r="C44" s="86">
        <v>5.16</v>
      </c>
      <c r="D44" s="58">
        <f>D42*16.6%</f>
        <v>5.38504</v>
      </c>
      <c r="E44" s="85"/>
      <c r="F44" s="25"/>
      <c r="G44" s="25"/>
    </row>
    <row r="45" spans="2:7">
      <c r="B45" s="87" t="s">
        <v>32</v>
      </c>
      <c r="C45" s="86">
        <v>2.48</v>
      </c>
      <c r="D45" s="58">
        <f>D42*8%</f>
        <v>2.5951999999999997</v>
      </c>
      <c r="E45" s="85"/>
      <c r="F45" s="25"/>
      <c r="G45" s="25"/>
    </row>
    <row r="46" spans="2:7">
      <c r="B46" s="87" t="s">
        <v>9</v>
      </c>
      <c r="C46" s="86">
        <v>3.6</v>
      </c>
      <c r="D46" s="58">
        <f>D42*11.6%</f>
        <v>3.7630399999999993</v>
      </c>
      <c r="E46" s="85"/>
      <c r="F46" s="25"/>
      <c r="G46" s="25"/>
    </row>
    <row r="47" spans="2:7">
      <c r="B47" s="87" t="s">
        <v>8</v>
      </c>
      <c r="C47" s="86">
        <v>2.36</v>
      </c>
      <c r="D47" s="58">
        <f>D42*8%</f>
        <v>2.5951999999999997</v>
      </c>
      <c r="E47" s="85"/>
      <c r="F47" s="25"/>
      <c r="G47" s="25"/>
    </row>
    <row r="48" spans="2:7">
      <c r="B48" s="87" t="s">
        <v>31</v>
      </c>
      <c r="C48" s="86">
        <v>9.34</v>
      </c>
      <c r="D48" s="58">
        <f>D42*30%</f>
        <v>9.7319999999999993</v>
      </c>
      <c r="E48" s="85"/>
      <c r="F48" s="25"/>
      <c r="G48" s="25"/>
    </row>
    <row r="49" spans="2:8" ht="13.5" thickBot="1">
      <c r="B49" s="84" t="s">
        <v>7</v>
      </c>
      <c r="C49" s="83">
        <v>3.26</v>
      </c>
      <c r="D49" s="55">
        <v>3.23</v>
      </c>
      <c r="E49" s="82"/>
      <c r="F49" s="68"/>
      <c r="G49" s="19"/>
    </row>
    <row r="50" spans="2:8">
      <c r="B50" s="18" t="s">
        <v>35</v>
      </c>
      <c r="C50" s="81"/>
      <c r="D50" s="15"/>
      <c r="E50" s="15"/>
      <c r="F50" s="16"/>
      <c r="G50" s="15"/>
    </row>
    <row r="51" spans="2:8" ht="13.5" thickBot="1">
      <c r="B51" s="13" t="s">
        <v>34</v>
      </c>
      <c r="C51" s="80">
        <f>C52+C53+C54+C55+C56+C57+C58+C59</f>
        <v>31.25</v>
      </c>
      <c r="D51" s="79"/>
      <c r="E51" s="9"/>
      <c r="F51" s="11"/>
      <c r="G51" s="10"/>
    </row>
    <row r="52" spans="2:8">
      <c r="B52" s="78" t="s">
        <v>4</v>
      </c>
      <c r="C52" s="72">
        <v>0.15</v>
      </c>
      <c r="D52" s="29"/>
      <c r="E52" s="29"/>
      <c r="F52" s="77"/>
      <c r="G52" s="29"/>
    </row>
    <row r="53" spans="2:8">
      <c r="B53" s="32" t="s">
        <v>33</v>
      </c>
      <c r="C53" s="70">
        <v>4.9000000000000004</v>
      </c>
      <c r="D53" s="25"/>
      <c r="E53" s="25"/>
      <c r="F53" s="26"/>
      <c r="G53" s="25"/>
    </row>
    <row r="54" spans="2:8">
      <c r="B54" s="28" t="s">
        <v>11</v>
      </c>
      <c r="C54" s="70">
        <v>5.16</v>
      </c>
      <c r="D54" s="25"/>
      <c r="E54" s="25"/>
      <c r="F54" s="26"/>
      <c r="G54" s="25"/>
    </row>
    <row r="55" spans="2:8">
      <c r="B55" s="28" t="s">
        <v>32</v>
      </c>
      <c r="C55" s="70">
        <v>2.48</v>
      </c>
      <c r="D55" s="25"/>
      <c r="E55" s="25"/>
      <c r="F55" s="26"/>
      <c r="G55" s="25"/>
    </row>
    <row r="56" spans="2:8">
      <c r="B56" s="28" t="s">
        <v>9</v>
      </c>
      <c r="C56" s="70">
        <v>3.6</v>
      </c>
      <c r="D56" s="25"/>
      <c r="E56" s="25"/>
      <c r="F56" s="26"/>
      <c r="G56" s="25"/>
    </row>
    <row r="57" spans="2:8">
      <c r="B57" s="28" t="s">
        <v>8</v>
      </c>
      <c r="C57" s="70">
        <v>2.36</v>
      </c>
      <c r="D57" s="25"/>
      <c r="E57" s="25"/>
      <c r="F57" s="26"/>
      <c r="G57" s="25"/>
    </row>
    <row r="58" spans="2:8">
      <c r="B58" s="28" t="s">
        <v>31</v>
      </c>
      <c r="C58" s="70">
        <v>9.34</v>
      </c>
      <c r="D58" s="25"/>
      <c r="E58" s="25"/>
      <c r="F58" s="26"/>
      <c r="G58" s="25"/>
    </row>
    <row r="59" spans="2:8" ht="13.5" thickBot="1">
      <c r="B59" s="28" t="s">
        <v>7</v>
      </c>
      <c r="C59" s="69">
        <v>3.26</v>
      </c>
      <c r="D59" s="68"/>
      <c r="E59" s="68"/>
      <c r="F59" s="76"/>
      <c r="G59" s="68"/>
    </row>
    <row r="60" spans="2:8" ht="15" customHeight="1">
      <c r="B60" s="18" t="s">
        <v>30</v>
      </c>
      <c r="C60" s="75"/>
      <c r="D60" s="21" t="s">
        <v>29</v>
      </c>
      <c r="E60" s="35" t="s">
        <v>28</v>
      </c>
      <c r="F60" s="21"/>
      <c r="G60" s="74"/>
    </row>
    <row r="61" spans="2:8" ht="17.25" customHeight="1" thickBot="1">
      <c r="B61" s="13" t="s">
        <v>27</v>
      </c>
      <c r="C61" s="37">
        <v>21.76</v>
      </c>
      <c r="D61" s="65">
        <v>22.53</v>
      </c>
      <c r="E61" s="73">
        <v>22.38</v>
      </c>
      <c r="F61" s="10"/>
      <c r="G61" s="9"/>
    </row>
    <row r="62" spans="2:8" ht="13.5" customHeight="1">
      <c r="B62" s="32" t="s">
        <v>16</v>
      </c>
      <c r="C62" s="72">
        <v>4.9000000000000004</v>
      </c>
      <c r="D62" s="62">
        <f>$D$61*H62%</f>
        <v>5.0733915441176478</v>
      </c>
      <c r="E62" s="62">
        <f>$E$61*H62%</f>
        <v>5.0396139705882348</v>
      </c>
      <c r="F62" s="71"/>
      <c r="G62" s="29"/>
      <c r="H62">
        <f>C62/$C$61%</f>
        <v>22.518382352941178</v>
      </c>
    </row>
    <row r="63" spans="2:8" ht="15.75" customHeight="1">
      <c r="B63" s="28" t="s">
        <v>11</v>
      </c>
      <c r="C63" s="70">
        <v>5.16</v>
      </c>
      <c r="D63" s="58">
        <f>$D$61*H63%</f>
        <v>5.342591911764706</v>
      </c>
      <c r="E63" s="58">
        <f>$E$61*H63%</f>
        <v>5.3070220588235291</v>
      </c>
      <c r="F63" s="43"/>
      <c r="G63" s="25"/>
      <c r="H63">
        <f>C63/$C$61%</f>
        <v>23.713235294117645</v>
      </c>
    </row>
    <row r="64" spans="2:8">
      <c r="B64" s="28" t="s">
        <v>10</v>
      </c>
      <c r="C64" s="70">
        <v>2.48</v>
      </c>
      <c r="D64" s="58">
        <f>$D$61*H64%</f>
        <v>2.5677573529411766</v>
      </c>
      <c r="E64" s="58">
        <f>$E$61*H64%</f>
        <v>2.550661764705882</v>
      </c>
      <c r="F64" s="43"/>
      <c r="G64" s="25"/>
      <c r="H64">
        <f>C64/$C$61%</f>
        <v>11.397058823529411</v>
      </c>
    </row>
    <row r="65" spans="2:8">
      <c r="B65" s="28" t="s">
        <v>20</v>
      </c>
      <c r="C65" s="70">
        <v>3.6</v>
      </c>
      <c r="D65" s="58">
        <f>$D$61*H65%</f>
        <v>3.7273897058823531</v>
      </c>
      <c r="E65" s="58">
        <f>$E$61*H65%</f>
        <v>3.7025735294117643</v>
      </c>
      <c r="F65" s="43"/>
      <c r="G65" s="25"/>
      <c r="H65">
        <f>C65/$C$61%</f>
        <v>16.544117647058822</v>
      </c>
    </row>
    <row r="66" spans="2:8">
      <c r="B66" s="28" t="s">
        <v>8</v>
      </c>
      <c r="C66" s="70">
        <v>2.36</v>
      </c>
      <c r="D66" s="58">
        <f>$D$61*H66%</f>
        <v>2.4435110294117646</v>
      </c>
      <c r="E66" s="58">
        <f>$E$61*H66%</f>
        <v>2.4272426470588231</v>
      </c>
      <c r="F66" s="43"/>
      <c r="G66" s="25"/>
      <c r="H66">
        <f>C66/$C$61%</f>
        <v>10.845588235294116</v>
      </c>
    </row>
    <row r="67" spans="2:8" ht="13.5" thickBot="1">
      <c r="B67" s="24" t="s">
        <v>7</v>
      </c>
      <c r="C67" s="69">
        <v>3.26</v>
      </c>
      <c r="D67" s="55">
        <f>$D$61*H67%</f>
        <v>3.3753584558823522</v>
      </c>
      <c r="E67" s="55">
        <f>$E$61*H67%</f>
        <v>3.3528860294117639</v>
      </c>
      <c r="F67" s="9"/>
      <c r="G67" s="68"/>
      <c r="H67">
        <f>C67/$C$61%</f>
        <v>14.981617647058821</v>
      </c>
    </row>
    <row r="68" spans="2:8" ht="15.75">
      <c r="B68" s="18" t="s">
        <v>26</v>
      </c>
      <c r="C68" s="52"/>
      <c r="D68" s="21" t="s">
        <v>25</v>
      </c>
      <c r="E68" s="21" t="s">
        <v>24</v>
      </c>
      <c r="F68" s="16" t="s">
        <v>23</v>
      </c>
      <c r="G68" s="15" t="s">
        <v>22</v>
      </c>
    </row>
    <row r="69" spans="2:8" ht="13.5" thickBot="1">
      <c r="B69" s="51" t="s">
        <v>21</v>
      </c>
      <c r="C69" s="50">
        <v>21.91</v>
      </c>
      <c r="D69" s="65">
        <v>22.56</v>
      </c>
      <c r="E69" s="67">
        <v>22.58</v>
      </c>
      <c r="F69" s="66">
        <v>22.48</v>
      </c>
      <c r="G69" s="65">
        <v>22.54</v>
      </c>
    </row>
    <row r="70" spans="2:8">
      <c r="B70" s="64" t="s">
        <v>16</v>
      </c>
      <c r="C70" s="31">
        <v>4.9000000000000004</v>
      </c>
      <c r="D70" s="63">
        <f>$D$69*23.55%</f>
        <v>5.3128799999999998</v>
      </c>
      <c r="E70" s="62">
        <f>$E$69*H70%</f>
        <v>5.0498402555910546</v>
      </c>
      <c r="F70" s="62">
        <v>5.05</v>
      </c>
      <c r="G70" s="62">
        <v>5.05</v>
      </c>
      <c r="H70" s="54">
        <f>C70/$C$69%</f>
        <v>22.36421725239617</v>
      </c>
    </row>
    <row r="71" spans="2:8">
      <c r="B71" s="61" t="s">
        <v>11</v>
      </c>
      <c r="C71" s="27">
        <v>5.16</v>
      </c>
      <c r="D71" s="59">
        <v>5.05</v>
      </c>
      <c r="E71" s="58">
        <f>$E$69*H71%</f>
        <v>5.3177909630305802</v>
      </c>
      <c r="F71" s="58">
        <f>$F$69*H71%</f>
        <v>5.2942400730260166</v>
      </c>
      <c r="G71" s="58">
        <f>$G$69*H71%</f>
        <v>5.3083706070287544</v>
      </c>
      <c r="H71" s="54">
        <f>C71/$C$69%</f>
        <v>23.550890004564128</v>
      </c>
    </row>
    <row r="72" spans="2:8">
      <c r="B72" s="61" t="s">
        <v>10</v>
      </c>
      <c r="C72" s="27">
        <v>2.48</v>
      </c>
      <c r="D72" s="59">
        <f>$D$69*11.32%</f>
        <v>2.5537920000000001</v>
      </c>
      <c r="E72" s="58">
        <f>$E$69*H72%</f>
        <v>2.5558375171154721</v>
      </c>
      <c r="F72" s="58">
        <f>$F$69*H72%</f>
        <v>2.5445184847101783</v>
      </c>
      <c r="G72" s="58">
        <f>$G$69*H72%</f>
        <v>2.5513099041533547</v>
      </c>
      <c r="H72" s="54">
        <f>C72/$C$69%</f>
        <v>11.319032405294386</v>
      </c>
    </row>
    <row r="73" spans="2:8">
      <c r="B73" s="61" t="s">
        <v>20</v>
      </c>
      <c r="C73" s="27">
        <v>3.6</v>
      </c>
      <c r="D73" s="59">
        <f>$D$69*16.43%</f>
        <v>3.7066079999999997</v>
      </c>
      <c r="E73" s="58">
        <f>$E$69*H73%</f>
        <v>3.7100867183934279</v>
      </c>
      <c r="F73" s="58">
        <f>$F$69*H73%</f>
        <v>3.6936558649018716</v>
      </c>
      <c r="G73" s="58">
        <f>$G$69*H73%</f>
        <v>3.7035143769968055</v>
      </c>
      <c r="H73" s="54">
        <f>C73/$C$69%</f>
        <v>16.43085349155637</v>
      </c>
    </row>
    <row r="74" spans="2:8">
      <c r="B74" s="61" t="s">
        <v>8</v>
      </c>
      <c r="C74" s="27">
        <v>2.36</v>
      </c>
      <c r="D74" s="59">
        <f>$D$69*10.77%</f>
        <v>2.4297119999999994</v>
      </c>
      <c r="E74" s="58">
        <f>$E$69*H74%</f>
        <v>2.4321679598356911</v>
      </c>
      <c r="F74" s="58">
        <f>$F$69*H74%</f>
        <v>2.4213966225467822</v>
      </c>
      <c r="G74" s="58">
        <f>$G$69*H74%</f>
        <v>2.4278594249201277</v>
      </c>
      <c r="H74" s="54">
        <f>C74/$C$69%</f>
        <v>10.771337288909173</v>
      </c>
    </row>
    <row r="75" spans="2:8">
      <c r="B75" s="61" t="s">
        <v>7</v>
      </c>
      <c r="C75" s="60">
        <v>3.26</v>
      </c>
      <c r="D75" s="59">
        <f>$D$69*14.88%</f>
        <v>3.3569280000000004</v>
      </c>
      <c r="E75" s="58">
        <f>$E$69*H75%</f>
        <v>3.3596896394340479</v>
      </c>
      <c r="F75" s="58">
        <f>$F$69*H75%</f>
        <v>3.3448105887722503</v>
      </c>
      <c r="G75" s="58">
        <f>$G$69*H75%</f>
        <v>3.3537380191693287</v>
      </c>
      <c r="H75" s="54">
        <f>C75/$C$69%</f>
        <v>14.879050661798265</v>
      </c>
    </row>
    <row r="76" spans="2:8" ht="13.5" thickBot="1">
      <c r="B76" s="57" t="s">
        <v>4</v>
      </c>
      <c r="C76" s="23">
        <v>0.15</v>
      </c>
      <c r="D76" s="56">
        <f>$D$69*0.68%</f>
        <v>0.15340799999999999</v>
      </c>
      <c r="E76" s="55">
        <f>$E$69*H76%</f>
        <v>0.15458694659972616</v>
      </c>
      <c r="F76" s="55">
        <f>$F$69*H76%</f>
        <v>0.15390232770424467</v>
      </c>
      <c r="G76" s="55">
        <f>$G$69*H76%</f>
        <v>0.15431309904153356</v>
      </c>
      <c r="H76" s="54">
        <f>C76/$C$69%</f>
        <v>0.68461889548151533</v>
      </c>
    </row>
    <row r="77" spans="2:8">
      <c r="B77" s="53"/>
      <c r="C77" s="53"/>
      <c r="D77" s="20"/>
      <c r="E77" s="20"/>
      <c r="F77" s="20"/>
      <c r="G77" s="20"/>
    </row>
    <row r="78" spans="2:8">
      <c r="B78" s="53"/>
      <c r="C78" s="53"/>
      <c r="D78" s="20"/>
      <c r="E78" s="20"/>
      <c r="F78" s="20"/>
      <c r="G78" s="20"/>
    </row>
    <row r="79" spans="2:8">
      <c r="B79" s="53"/>
      <c r="C79" s="53"/>
      <c r="D79" s="20"/>
      <c r="E79" s="20"/>
      <c r="F79" s="20"/>
      <c r="G79" s="20"/>
    </row>
    <row r="80" spans="2:8" s="20" customFormat="1" ht="13.5" thickBot="1">
      <c r="B80" s="53"/>
      <c r="C80" s="53"/>
    </row>
    <row r="81" spans="2:7" ht="15.75">
      <c r="B81" s="18" t="s">
        <v>19</v>
      </c>
      <c r="C81" s="52"/>
      <c r="D81" s="15"/>
      <c r="E81" s="38"/>
      <c r="F81" s="16"/>
      <c r="G81" s="15"/>
    </row>
    <row r="82" spans="2:7">
      <c r="B82" s="51" t="s">
        <v>18</v>
      </c>
      <c r="C82" s="50">
        <v>18.5</v>
      </c>
      <c r="D82" s="21"/>
      <c r="E82" s="20"/>
      <c r="F82" s="35"/>
      <c r="G82" s="21"/>
    </row>
    <row r="83" spans="2:7" ht="16.5" thickBot="1">
      <c r="B83" s="13" t="s">
        <v>17</v>
      </c>
      <c r="C83" s="49"/>
      <c r="D83" s="10"/>
      <c r="E83" s="36"/>
      <c r="F83" s="11"/>
      <c r="G83" s="10"/>
    </row>
    <row r="84" spans="2:7">
      <c r="B84" s="32" t="s">
        <v>16</v>
      </c>
      <c r="C84" s="48">
        <v>3.84</v>
      </c>
      <c r="D84" s="47"/>
      <c r="E84" s="46"/>
      <c r="F84" s="46"/>
      <c r="G84" s="45"/>
    </row>
    <row r="85" spans="2:7">
      <c r="B85" s="28" t="s">
        <v>11</v>
      </c>
      <c r="C85" s="27">
        <v>2.96</v>
      </c>
      <c r="D85" s="44"/>
      <c r="E85" s="25"/>
      <c r="F85" s="25"/>
      <c r="G85" s="43"/>
    </row>
    <row r="86" spans="2:7">
      <c r="B86" s="28" t="s">
        <v>10</v>
      </c>
      <c r="C86" s="27">
        <v>2.48</v>
      </c>
      <c r="D86" s="44"/>
      <c r="E86" s="25"/>
      <c r="F86" s="25"/>
      <c r="G86" s="43"/>
    </row>
    <row r="87" spans="2:7">
      <c r="B87" s="28" t="s">
        <v>9</v>
      </c>
      <c r="C87" s="27">
        <v>3.6</v>
      </c>
      <c r="D87" s="44"/>
      <c r="E87" s="25"/>
      <c r="F87" s="25"/>
      <c r="G87" s="43"/>
    </row>
    <row r="88" spans="2:7">
      <c r="B88" s="28" t="s">
        <v>8</v>
      </c>
      <c r="C88" s="27">
        <v>2.36</v>
      </c>
      <c r="D88" s="44"/>
      <c r="E88" s="25"/>
      <c r="F88" s="25"/>
      <c r="G88" s="43"/>
    </row>
    <row r="89" spans="2:7" ht="13.5" thickBot="1">
      <c r="B89" s="42" t="s">
        <v>7</v>
      </c>
      <c r="C89" s="23">
        <v>3.26</v>
      </c>
      <c r="D89" s="41"/>
      <c r="E89" s="19"/>
      <c r="F89" s="19"/>
      <c r="G89" s="40"/>
    </row>
    <row r="90" spans="2:7" ht="15.75">
      <c r="B90" s="18" t="s">
        <v>15</v>
      </c>
      <c r="C90" s="39"/>
      <c r="D90" s="16"/>
      <c r="E90" s="15"/>
      <c r="F90" s="38"/>
      <c r="G90" s="15"/>
    </row>
    <row r="91" spans="2:7" ht="13.5" thickBot="1">
      <c r="B91" s="13" t="s">
        <v>14</v>
      </c>
      <c r="C91" s="37">
        <v>18.649999999999999</v>
      </c>
      <c r="D91" s="11"/>
      <c r="E91" s="10"/>
      <c r="F91" s="36"/>
      <c r="G91" s="21"/>
    </row>
    <row r="92" spans="2:7">
      <c r="B92" s="34" t="s">
        <v>4</v>
      </c>
      <c r="C92" s="33">
        <v>0.15</v>
      </c>
      <c r="D92" s="21"/>
      <c r="E92" s="35"/>
      <c r="F92" s="35"/>
      <c r="G92" s="15"/>
    </row>
    <row r="93" spans="2:7" ht="13.5" thickBot="1">
      <c r="B93" s="34"/>
      <c r="C93" s="33"/>
      <c r="D93" s="10"/>
      <c r="E93" s="11"/>
      <c r="F93" s="11"/>
      <c r="G93" s="21"/>
    </row>
    <row r="94" spans="2:7">
      <c r="B94" s="18" t="s">
        <v>13</v>
      </c>
      <c r="C94" s="17">
        <v>16.73</v>
      </c>
      <c r="D94" s="15"/>
      <c r="E94" s="16"/>
      <c r="F94" s="16"/>
      <c r="G94" s="15"/>
    </row>
    <row r="95" spans="2:7" ht="16.5" thickBot="1">
      <c r="B95" s="13" t="s">
        <v>12</v>
      </c>
      <c r="C95" s="12"/>
      <c r="D95" s="10"/>
      <c r="E95" s="11"/>
      <c r="F95" s="11"/>
      <c r="G95" s="10"/>
    </row>
    <row r="96" spans="2:7">
      <c r="B96" s="32" t="s">
        <v>11</v>
      </c>
      <c r="C96" s="31">
        <v>5.03</v>
      </c>
      <c r="D96" s="30"/>
      <c r="E96" s="15"/>
      <c r="F96" s="20"/>
      <c r="G96" s="29"/>
    </row>
    <row r="97" spans="2:7">
      <c r="B97" s="28" t="s">
        <v>10</v>
      </c>
      <c r="C97" s="27">
        <v>2.48</v>
      </c>
      <c r="D97" s="26"/>
      <c r="E97" s="25"/>
      <c r="F97" s="26"/>
      <c r="G97" s="25"/>
    </row>
    <row r="98" spans="2:7">
      <c r="B98" s="28" t="s">
        <v>9</v>
      </c>
      <c r="C98" s="27">
        <v>3.6</v>
      </c>
      <c r="D98" s="26"/>
      <c r="E98" s="25"/>
      <c r="F98" s="26"/>
      <c r="G98" s="25"/>
    </row>
    <row r="99" spans="2:7">
      <c r="B99" s="28" t="s">
        <v>8</v>
      </c>
      <c r="C99" s="27">
        <v>2.36</v>
      </c>
      <c r="D99" s="26"/>
      <c r="E99" s="25"/>
      <c r="F99" s="26"/>
      <c r="G99" s="25"/>
    </row>
    <row r="100" spans="2:7" ht="13.5" thickBot="1">
      <c r="B100" s="24" t="s">
        <v>7</v>
      </c>
      <c r="C100" s="23">
        <v>3.26</v>
      </c>
      <c r="D100" s="22"/>
      <c r="E100" s="21"/>
      <c r="F100" s="20"/>
      <c r="G100" s="19"/>
    </row>
    <row r="101" spans="2:7">
      <c r="B101" s="18" t="s">
        <v>6</v>
      </c>
      <c r="C101" s="17">
        <v>16.88</v>
      </c>
      <c r="D101" s="15"/>
      <c r="E101" s="16"/>
      <c r="F101" s="15"/>
      <c r="G101" s="14"/>
    </row>
    <row r="102" spans="2:7" ht="16.5" thickBot="1">
      <c r="B102" s="13" t="s">
        <v>5</v>
      </c>
      <c r="C102" s="12"/>
      <c r="D102" s="10"/>
      <c r="E102" s="11"/>
      <c r="F102" s="10"/>
      <c r="G102" s="9"/>
    </row>
    <row r="103" spans="2:7" ht="13.5" thickBot="1">
      <c r="B103" s="8" t="s">
        <v>4</v>
      </c>
      <c r="C103" s="7">
        <v>0.15</v>
      </c>
      <c r="D103" s="6"/>
      <c r="E103" s="5"/>
      <c r="F103" s="4"/>
      <c r="G103" s="3"/>
    </row>
    <row r="105" spans="2:7" ht="15">
      <c r="B105" s="2" t="s">
        <v>3</v>
      </c>
      <c r="D105" t="s">
        <v>2</v>
      </c>
    </row>
    <row r="106" spans="2:7" ht="15">
      <c r="B106" s="1"/>
    </row>
    <row r="107" spans="2:7" ht="15">
      <c r="B107" s="1" t="s">
        <v>1</v>
      </c>
      <c r="D107" t="s">
        <v>0</v>
      </c>
    </row>
  </sheetData>
  <mergeCells count="1">
    <mergeCell ref="B7:C7"/>
  </mergeCells>
  <pageMargins left="0" right="0" top="0.19685039370078741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с.пос.Жаворонковское Ликино</vt:lpstr>
    </vt:vector>
  </TitlesOfParts>
  <Company>ОАО РЭП Жаворонки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aar_rep</dc:creator>
  <cp:lastModifiedBy>aar_rep</cp:lastModifiedBy>
  <dcterms:created xsi:type="dcterms:W3CDTF">2012-03-13T14:31:09Z</dcterms:created>
  <dcterms:modified xsi:type="dcterms:W3CDTF">2012-03-13T14:32:02Z</dcterms:modified>
</cp:coreProperties>
</file>